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6" i="1"/>
  <c r="E37"/>
  <c r="E35"/>
  <c r="D37"/>
  <c r="D40" s="1"/>
  <c r="D35"/>
  <c r="C35"/>
  <c r="C34"/>
  <c r="C37" s="1"/>
  <c r="C16"/>
  <c r="C8"/>
  <c r="C9" s="1"/>
  <c r="C5"/>
  <c r="C40" l="1"/>
  <c r="E40"/>
  <c r="C10"/>
  <c r="C19" l="1"/>
  <c r="C20" s="1"/>
</calcChain>
</file>

<file path=xl/sharedStrings.xml><?xml version="1.0" encoding="utf-8"?>
<sst xmlns="http://schemas.openxmlformats.org/spreadsheetml/2006/main" count="42" uniqueCount="35">
  <si>
    <t xml:space="preserve">Psat </t>
  </si>
  <si>
    <t>mbar</t>
  </si>
  <si>
    <t>x</t>
  </si>
  <si>
    <t>Pression</t>
  </si>
  <si>
    <t>bar</t>
  </si>
  <si>
    <t>fraction molaire</t>
  </si>
  <si>
    <t>m</t>
  </si>
  <si>
    <t>rho</t>
  </si>
  <si>
    <t>Nm3/h</t>
  </si>
  <si>
    <t>kg/s</t>
  </si>
  <si>
    <t>kg/Nm3</t>
  </si>
  <si>
    <t>Mair</t>
  </si>
  <si>
    <t>g/mol</t>
  </si>
  <si>
    <t>Moil</t>
  </si>
  <si>
    <t>1 mol</t>
  </si>
  <si>
    <t>L</t>
  </si>
  <si>
    <t>g/h</t>
  </si>
  <si>
    <t>rho(oil) = Moil / Mair à 273,15K et 1 bar abs</t>
  </si>
  <si>
    <t>Calcul densité</t>
  </si>
  <si>
    <t>densité /air</t>
  </si>
  <si>
    <t>air</t>
  </si>
  <si>
    <t>N2</t>
  </si>
  <si>
    <t>Volume</t>
  </si>
  <si>
    <t>He</t>
  </si>
  <si>
    <t>P</t>
  </si>
  <si>
    <t>T</t>
  </si>
  <si>
    <t>K</t>
  </si>
  <si>
    <t>desnsité (P,T)</t>
  </si>
  <si>
    <t>rho(oil/air)</t>
  </si>
  <si>
    <t>densité g/NL</t>
  </si>
  <si>
    <t>mol/h</t>
  </si>
  <si>
    <t>RAPPEL calcul densité avec Masse molaire pour les gaz.</t>
  </si>
  <si>
    <t>?????</t>
  </si>
  <si>
    <t>Q(oil)</t>
  </si>
  <si>
    <t>Q(tot)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</si>
</sst>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G40"/>
  <sheetViews>
    <sheetView tabSelected="1" topLeftCell="A4" workbookViewId="0">
      <selection activeCell="C25" sqref="C25"/>
    </sheetView>
  </sheetViews>
  <sheetFormatPr defaultRowHeight="15"/>
  <cols>
    <col min="2" max="2" width="14.28515625" customWidth="1"/>
    <col min="3" max="3" width="12" bestFit="1" customWidth="1"/>
    <col min="9" max="9" width="14" customWidth="1"/>
  </cols>
  <sheetData>
    <row r="3" spans="2:7">
      <c r="B3" t="s">
        <v>0</v>
      </c>
      <c r="C3">
        <v>0.13</v>
      </c>
      <c r="D3" t="s">
        <v>1</v>
      </c>
    </row>
    <row r="4" spans="2:7">
      <c r="B4" t="s">
        <v>3</v>
      </c>
      <c r="C4">
        <v>20</v>
      </c>
      <c r="D4" t="s">
        <v>4</v>
      </c>
    </row>
    <row r="5" spans="2:7">
      <c r="B5" t="s">
        <v>2</v>
      </c>
      <c r="C5">
        <f>C3/1000/C4</f>
        <v>6.5000000000000004E-6</v>
      </c>
      <c r="D5" t="s">
        <v>5</v>
      </c>
    </row>
    <row r="7" spans="2:7">
      <c r="B7" t="s">
        <v>6</v>
      </c>
      <c r="C7">
        <v>2</v>
      </c>
      <c r="D7" t="s">
        <v>9</v>
      </c>
    </row>
    <row r="8" spans="2:7">
      <c r="B8" t="s">
        <v>7</v>
      </c>
      <c r="C8">
        <f>0.176</f>
        <v>0.17599999999999999</v>
      </c>
      <c r="D8" t="s">
        <v>10</v>
      </c>
    </row>
    <row r="9" spans="2:7">
      <c r="B9" t="s">
        <v>34</v>
      </c>
      <c r="C9">
        <f>C7/C8*3600</f>
        <v>40909.090909090912</v>
      </c>
      <c r="D9" t="s">
        <v>8</v>
      </c>
    </row>
    <row r="10" spans="2:7">
      <c r="B10" t="s">
        <v>33</v>
      </c>
      <c r="C10">
        <f>C9*C5</f>
        <v>0.26590909090909093</v>
      </c>
      <c r="D10" t="s">
        <v>8</v>
      </c>
    </row>
    <row r="12" spans="2:7">
      <c r="B12" t="s">
        <v>17</v>
      </c>
    </row>
    <row r="14" spans="2:7">
      <c r="B14" t="s">
        <v>11</v>
      </c>
      <c r="C14">
        <v>28.8</v>
      </c>
      <c r="D14" t="s">
        <v>12</v>
      </c>
    </row>
    <row r="15" spans="2:7">
      <c r="B15" s="1" t="s">
        <v>28</v>
      </c>
      <c r="C15" s="1">
        <v>2</v>
      </c>
      <c r="D15" s="1"/>
      <c r="E15" s="1" t="s">
        <v>32</v>
      </c>
      <c r="F15" s="1"/>
      <c r="G15" s="1"/>
    </row>
    <row r="16" spans="2:7">
      <c r="B16" t="s">
        <v>13</v>
      </c>
      <c r="C16">
        <f>C15*C14</f>
        <v>57.6</v>
      </c>
      <c r="D16" t="s">
        <v>12</v>
      </c>
    </row>
    <row r="18" spans="2:5">
      <c r="B18" t="s">
        <v>14</v>
      </c>
      <c r="C18">
        <v>22.4</v>
      </c>
      <c r="D18" t="s">
        <v>15</v>
      </c>
    </row>
    <row r="19" spans="2:5">
      <c r="C19">
        <f>C10*1000/C18</f>
        <v>11.87094155844156</v>
      </c>
      <c r="D19" t="s">
        <v>30</v>
      </c>
    </row>
    <row r="20" spans="2:5">
      <c r="B20" t="s">
        <v>6</v>
      </c>
      <c r="C20">
        <f>C19*C16</f>
        <v>683.76623376623388</v>
      </c>
      <c r="D20" t="s">
        <v>16</v>
      </c>
    </row>
    <row r="23" spans="2:5">
      <c r="B23" t="s">
        <v>11</v>
      </c>
      <c r="C23">
        <v>28</v>
      </c>
      <c r="D23" t="s">
        <v>12</v>
      </c>
    </row>
    <row r="24" spans="2:5">
      <c r="B24" t="s">
        <v>22</v>
      </c>
      <c r="C24">
        <v>22.4</v>
      </c>
      <c r="D24" t="s">
        <v>15</v>
      </c>
    </row>
    <row r="25" spans="2:5">
      <c r="B25" t="s">
        <v>24</v>
      </c>
      <c r="C25">
        <v>20</v>
      </c>
      <c r="D25" t="s">
        <v>4</v>
      </c>
    </row>
    <row r="26" spans="2:5">
      <c r="B26" t="s">
        <v>25</v>
      </c>
      <c r="C26">
        <f>50+273</f>
        <v>323</v>
      </c>
      <c r="D26" t="s">
        <v>26</v>
      </c>
    </row>
    <row r="29" spans="2:5">
      <c r="B29" s="2" t="s">
        <v>31</v>
      </c>
    </row>
    <row r="32" spans="2:5">
      <c r="C32" t="s">
        <v>20</v>
      </c>
      <c r="D32" t="s">
        <v>21</v>
      </c>
      <c r="E32" t="s">
        <v>23</v>
      </c>
    </row>
    <row r="34" spans="2:5">
      <c r="B34" t="s">
        <v>18</v>
      </c>
      <c r="C34">
        <f>28</f>
        <v>28</v>
      </c>
      <c r="D34">
        <v>24</v>
      </c>
      <c r="E34">
        <v>4</v>
      </c>
    </row>
    <row r="35" spans="2:5">
      <c r="B35" t="s">
        <v>19</v>
      </c>
      <c r="C35">
        <f>C34/$C$23</f>
        <v>1</v>
      </c>
      <c r="D35">
        <f>D34/$C$23</f>
        <v>0.8571428571428571</v>
      </c>
      <c r="E35">
        <f>E34/$C$23</f>
        <v>0.14285714285714285</v>
      </c>
    </row>
    <row r="37" spans="2:5">
      <c r="B37" t="s">
        <v>29</v>
      </c>
      <c r="C37">
        <f>C34/$C$24</f>
        <v>1.25</v>
      </c>
      <c r="D37">
        <f>D34/$C$24</f>
        <v>1.0714285714285714</v>
      </c>
      <c r="E37">
        <f>E34/$C$24</f>
        <v>0.17857142857142858</v>
      </c>
    </row>
    <row r="40" spans="2:5">
      <c r="B40" t="s">
        <v>27</v>
      </c>
      <c r="C40">
        <f>C37*$C$25*273.15/$C$26</f>
        <v>21.141640866873061</v>
      </c>
      <c r="D40">
        <f>D37*$C$25*273.15/$C$26</f>
        <v>18.121406457319765</v>
      </c>
      <c r="E40">
        <f>E37*$C$25*273.15/$C$26</f>
        <v>3.0202344095532947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Air Liquide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Vincent Heloin</cp:lastModifiedBy>
  <dcterms:created xsi:type="dcterms:W3CDTF">2014-10-30T18:29:45Z</dcterms:created>
  <dcterms:modified xsi:type="dcterms:W3CDTF">2014-10-31T07:50:16Z</dcterms:modified>
</cp:coreProperties>
</file>