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OneDrive\Docs\Tech\Turbine\"/>
    </mc:Choice>
  </mc:AlternateContent>
  <bookViews>
    <workbookView minimized="1" xWindow="0" yWindow="0" windowWidth="6300" windowHeight="5640"/>
  </bookViews>
  <sheets>
    <sheet name="Sheet1" sheetId="1" r:id="rId1"/>
  </sheets>
  <externalReferences>
    <externalReference r:id="rId2"/>
  </externalReferences>
  <calcPr calcId="15251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4" i="1"/>
  <c r="K8" i="1"/>
  <c r="K18" i="1" s="1"/>
  <c r="K21" i="1" s="1"/>
  <c r="J8" i="1"/>
  <c r="J20" i="1"/>
  <c r="J18" i="1"/>
  <c r="J21" i="1" s="1"/>
  <c r="J14" i="1"/>
  <c r="K23" i="1"/>
  <c r="K5" i="1"/>
  <c r="J5" i="1"/>
  <c r="J23" i="1"/>
  <c r="J19" i="1" l="1"/>
  <c r="K19" i="1"/>
  <c r="J24" i="1"/>
  <c r="K24" i="1"/>
</calcChain>
</file>

<file path=xl/sharedStrings.xml><?xml version="1.0" encoding="utf-8"?>
<sst xmlns="http://schemas.openxmlformats.org/spreadsheetml/2006/main" count="39" uniqueCount="29">
  <si>
    <t>Isothermal Power m.R.T.ln(P2/P1)</t>
  </si>
  <si>
    <t>Isothermal Power P.Qv.ln(P2/P1)</t>
  </si>
  <si>
    <t>Qv</t>
  </si>
  <si>
    <t>m3/h</t>
  </si>
  <si>
    <t>P1</t>
  </si>
  <si>
    <t>P2</t>
  </si>
  <si>
    <t>Pr</t>
  </si>
  <si>
    <t>Eff</t>
  </si>
  <si>
    <t>Power</t>
  </si>
  <si>
    <t>Vol</t>
  </si>
  <si>
    <t>kW</t>
  </si>
  <si>
    <t>bar abs</t>
  </si>
  <si>
    <t>Motor</t>
  </si>
  <si>
    <t>Turbine</t>
  </si>
  <si>
    <t>Tin</t>
  </si>
  <si>
    <t>Pin</t>
  </si>
  <si>
    <t xml:space="preserve">bar </t>
  </si>
  <si>
    <t>Pout</t>
  </si>
  <si>
    <t>Tout</t>
  </si>
  <si>
    <t>dH</t>
  </si>
  <si>
    <t>m</t>
  </si>
  <si>
    <t>COMP</t>
  </si>
  <si>
    <t>Fluid</t>
  </si>
  <si>
    <t>T1</t>
  </si>
  <si>
    <t>g/s</t>
  </si>
  <si>
    <t>% flow</t>
  </si>
  <si>
    <t>k</t>
  </si>
  <si>
    <t>K</t>
  </si>
  <si>
    <t>Turb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</si>
</sst>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4" borderId="0" xfId="0" applyFill="1"/>
    <xf numFmtId="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neDrive\Docs\Tech\00-Process\Libs\macro_vh_97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_"/>
      <definedName name="rho_"/>
      <definedName name="T2_turb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2:Q24"/>
  <sheetViews>
    <sheetView tabSelected="1" workbookViewId="0">
      <selection activeCell="L23" sqref="L23"/>
    </sheetView>
  </sheetViews>
  <sheetFormatPr defaultRowHeight="15" x14ac:dyDescent="0.25"/>
  <cols>
    <col min="1" max="16384" width="9.140625" style="1"/>
  </cols>
  <sheetData>
    <row r="2" spans="3:17" x14ac:dyDescent="0.25">
      <c r="H2" s="1" t="s">
        <v>22</v>
      </c>
      <c r="J2" s="1">
        <v>10</v>
      </c>
      <c r="K2" s="1">
        <v>10</v>
      </c>
    </row>
    <row r="4" spans="3:17" x14ac:dyDescent="0.25">
      <c r="H4" s="1" t="s">
        <v>2</v>
      </c>
      <c r="I4" s="1" t="s">
        <v>3</v>
      </c>
      <c r="J4" s="12">
        <v>6310</v>
      </c>
      <c r="K4" s="12">
        <v>6310</v>
      </c>
    </row>
    <row r="5" spans="3:17" x14ac:dyDescent="0.25">
      <c r="C5" s="2" t="s">
        <v>0</v>
      </c>
      <c r="H5" s="1" t="s">
        <v>20</v>
      </c>
      <c r="I5" s="1" t="s">
        <v>24</v>
      </c>
      <c r="J5" s="1">
        <f>J4*J10*[1]!rho_(J2,J7,J6)/3.6</f>
        <v>1286.810632086582</v>
      </c>
      <c r="K5" s="1">
        <f>K4*K10*[1]!rho_(K2,K7,K6)/3.6</f>
        <v>1072.8133581045743</v>
      </c>
    </row>
    <row r="6" spans="3:17" ht="15.75" thickBot="1" x14ac:dyDescent="0.3">
      <c r="C6" s="2" t="s">
        <v>1</v>
      </c>
      <c r="H6" s="1" t="s">
        <v>23</v>
      </c>
      <c r="J6" s="12">
        <v>310</v>
      </c>
      <c r="K6" s="12">
        <v>310</v>
      </c>
    </row>
    <row r="7" spans="3:17" x14ac:dyDescent="0.25">
      <c r="H7" s="1" t="s">
        <v>4</v>
      </c>
      <c r="I7" s="1" t="s">
        <v>11</v>
      </c>
      <c r="J7" s="12">
        <v>6</v>
      </c>
      <c r="K7" s="12">
        <v>5</v>
      </c>
      <c r="O7" s="3"/>
      <c r="P7" s="4" t="s">
        <v>21</v>
      </c>
      <c r="Q7" s="5"/>
    </row>
    <row r="8" spans="3:17" x14ac:dyDescent="0.25">
      <c r="H8" s="1" t="s">
        <v>5</v>
      </c>
      <c r="I8" s="1" t="s">
        <v>11</v>
      </c>
      <c r="J8" s="1">
        <f>J7*J9</f>
        <v>19.200000000000003</v>
      </c>
      <c r="K8" s="1">
        <f>K7*K9</f>
        <v>16</v>
      </c>
      <c r="O8" s="6"/>
      <c r="P8" s="7"/>
      <c r="Q8" s="8"/>
    </row>
    <row r="9" spans="3:17" x14ac:dyDescent="0.25">
      <c r="H9" s="1" t="s">
        <v>6</v>
      </c>
      <c r="J9" s="12">
        <v>3.2</v>
      </c>
      <c r="K9" s="12">
        <v>3.2</v>
      </c>
      <c r="O9" s="6"/>
      <c r="P9" s="7"/>
      <c r="Q9" s="8"/>
    </row>
    <row r="10" spans="3:17" x14ac:dyDescent="0.25">
      <c r="H10" s="1" t="s">
        <v>9</v>
      </c>
      <c r="J10" s="13">
        <v>0.79</v>
      </c>
      <c r="K10" s="13">
        <v>0.79</v>
      </c>
      <c r="O10" s="6"/>
      <c r="P10" s="7"/>
      <c r="Q10" s="8"/>
    </row>
    <row r="11" spans="3:17" x14ac:dyDescent="0.25">
      <c r="H11" s="1" t="s">
        <v>7</v>
      </c>
      <c r="J11" s="13">
        <v>0.53</v>
      </c>
      <c r="K11" s="13">
        <v>0.53</v>
      </c>
      <c r="O11" s="6"/>
      <c r="P11" s="7"/>
      <c r="Q11" s="8"/>
    </row>
    <row r="12" spans="3:17" ht="15.75" thickBot="1" x14ac:dyDescent="0.3">
      <c r="H12" s="1" t="s">
        <v>12</v>
      </c>
      <c r="J12" s="13">
        <v>0.96</v>
      </c>
      <c r="K12" s="13">
        <v>0.96</v>
      </c>
      <c r="O12" s="9"/>
      <c r="P12" s="10" t="s">
        <v>28</v>
      </c>
      <c r="Q12" s="11"/>
    </row>
    <row r="13" spans="3:17" x14ac:dyDescent="0.25">
      <c r="H13" s="1" t="s">
        <v>12</v>
      </c>
      <c r="O13" s="6"/>
      <c r="P13" s="7"/>
      <c r="Q13" s="8"/>
    </row>
    <row r="14" spans="3:17" x14ac:dyDescent="0.25">
      <c r="H14" s="1" t="s">
        <v>8</v>
      </c>
      <c r="I14" s="1" t="s">
        <v>10</v>
      </c>
      <c r="J14" s="1">
        <f>J7*10^5*J4/3600*LN(J9)/J11*J10/1000/J12</f>
        <v>1899.3024344209709</v>
      </c>
      <c r="K14" s="1">
        <f>K7*10^5*K4/3600*LN(K9)/K11*K10/1000/K12</f>
        <v>1582.752028684142</v>
      </c>
      <c r="O14" s="6"/>
      <c r="P14" s="7"/>
      <c r="Q14" s="8"/>
    </row>
    <row r="15" spans="3:17" ht="15.75" thickBot="1" x14ac:dyDescent="0.3">
      <c r="I15" s="1" t="s">
        <v>16</v>
      </c>
      <c r="O15" s="9"/>
      <c r="P15" s="10" t="s">
        <v>28</v>
      </c>
      <c r="Q15" s="11"/>
    </row>
    <row r="16" spans="3:17" x14ac:dyDescent="0.25">
      <c r="G16" s="1" t="s">
        <v>13</v>
      </c>
      <c r="H16" s="1" t="s">
        <v>25</v>
      </c>
      <c r="J16" s="13">
        <v>0.3</v>
      </c>
      <c r="K16" s="13">
        <v>0.3</v>
      </c>
    </row>
    <row r="17" spans="8:11" x14ac:dyDescent="0.25">
      <c r="H17" s="1" t="s">
        <v>14</v>
      </c>
      <c r="I17" s="1" t="s">
        <v>27</v>
      </c>
      <c r="J17" s="12">
        <v>40</v>
      </c>
      <c r="K17" s="12">
        <v>40</v>
      </c>
    </row>
    <row r="18" spans="8:11" x14ac:dyDescent="0.25">
      <c r="H18" s="1" t="s">
        <v>15</v>
      </c>
      <c r="I18" s="1" t="s">
        <v>11</v>
      </c>
      <c r="J18" s="1">
        <f>J8-200/1000</f>
        <v>19.000000000000004</v>
      </c>
      <c r="K18" s="1">
        <f>K8-200/1000</f>
        <v>15.8</v>
      </c>
    </row>
    <row r="19" spans="8:11" x14ac:dyDescent="0.25">
      <c r="H19" s="1" t="s">
        <v>20</v>
      </c>
      <c r="I19" s="1" t="s">
        <v>24</v>
      </c>
      <c r="J19" s="1">
        <f>J16*J5</f>
        <v>386.04318962597461</v>
      </c>
      <c r="K19" s="1">
        <f>K16*K5</f>
        <v>321.84400743137229</v>
      </c>
    </row>
    <row r="20" spans="8:11" x14ac:dyDescent="0.25">
      <c r="H20" s="1" t="s">
        <v>17</v>
      </c>
      <c r="I20" s="1" t="s">
        <v>11</v>
      </c>
      <c r="J20" s="1">
        <f>J7+500/1000</f>
        <v>6.5</v>
      </c>
      <c r="K20" s="1">
        <f>K7+500/1000</f>
        <v>5.5</v>
      </c>
    </row>
    <row r="21" spans="8:11" x14ac:dyDescent="0.25">
      <c r="H21" s="1" t="s">
        <v>6</v>
      </c>
      <c r="J21" s="1">
        <f>J18/J20</f>
        <v>2.9230769230769238</v>
      </c>
      <c r="K21" s="1">
        <f>K18/K20</f>
        <v>2.872727272727273</v>
      </c>
    </row>
    <row r="22" spans="8:11" x14ac:dyDescent="0.25">
      <c r="H22" s="1" t="s">
        <v>7</v>
      </c>
      <c r="J22" s="13">
        <v>0.8</v>
      </c>
      <c r="K22" s="13">
        <v>0.8</v>
      </c>
    </row>
    <row r="23" spans="8:11" x14ac:dyDescent="0.25">
      <c r="H23" s="1" t="s">
        <v>18</v>
      </c>
      <c r="I23" s="1" t="s">
        <v>26</v>
      </c>
      <c r="J23" s="1">
        <f>[1]!T2_turb(10,J18,J17,J20,J22)</f>
        <v>28.829194598343438</v>
      </c>
      <c r="K23" s="1">
        <f>[1]!T2_turb(10,K18,K17,K20,K22)</f>
        <v>28.972103638475716</v>
      </c>
    </row>
    <row r="24" spans="8:11" x14ac:dyDescent="0.25">
      <c r="H24" s="1" t="s">
        <v>19</v>
      </c>
      <c r="I24" s="1" t="s">
        <v>10</v>
      </c>
      <c r="J24" s="1">
        <f>(-[1]!h_($J$2,J20,J23)+[1]!h_(J2,J18,J17))*J19/1000</f>
        <v>23.087391171806296</v>
      </c>
      <c r="K24" s="1">
        <f>(-[1]!h_($J$2,K20,K23)+[1]!h_(K2,K18,K17))*K19/1000</f>
        <v>18.898114261164583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HYSYS</dc:creator>
  <cp:lastModifiedBy>HYSYS</cp:lastModifiedBy>
  <dcterms:created xsi:type="dcterms:W3CDTF">2016-02-08T23:17:05Z</dcterms:created>
  <dcterms:modified xsi:type="dcterms:W3CDTF">2016-02-10T01:55:26Z</dcterms:modified>
</cp:coreProperties>
</file>